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195" windowHeight="8130"/>
  </bookViews>
  <sheets>
    <sheet name="Свод поступлений и расходов ДС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N31" i="1"/>
  <c r="O31" s="1"/>
  <c r="O36"/>
  <c r="O33"/>
  <c r="O34"/>
  <c r="O20"/>
  <c r="O21"/>
  <c r="O22"/>
  <c r="O23"/>
  <c r="O24"/>
  <c r="O25"/>
  <c r="O26"/>
  <c r="O27"/>
  <c r="O28"/>
  <c r="O29"/>
  <c r="O30"/>
  <c r="O32"/>
  <c r="O35"/>
  <c r="O37"/>
  <c r="O38"/>
  <c r="O39"/>
  <c r="O40"/>
  <c r="O41"/>
  <c r="O42"/>
  <c r="O43"/>
  <c r="O44"/>
  <c r="O45"/>
  <c r="O46"/>
  <c r="O47"/>
  <c r="O48"/>
  <c r="O49"/>
  <c r="O50"/>
  <c r="O51"/>
  <c r="O52"/>
  <c r="O14"/>
  <c r="O15"/>
  <c r="O16"/>
  <c r="O17"/>
  <c r="O18"/>
  <c r="O19"/>
  <c r="O53"/>
  <c r="O54"/>
  <c r="O55"/>
  <c r="I25"/>
  <c r="I48"/>
  <c r="O56"/>
  <c r="D51"/>
  <c r="C27" l="1"/>
  <c r="O9" l="1"/>
  <c r="O57" l="1"/>
  <c r="O8" l="1"/>
  <c r="O10"/>
  <c r="O13"/>
  <c r="O12" l="1"/>
  <c r="O11" l="1"/>
  <c r="O7" l="1"/>
  <c r="O58" l="1"/>
  <c r="P2" s="1"/>
  <c r="C58" l="1"/>
  <c r="D58"/>
  <c r="E58"/>
  <c r="F58"/>
  <c r="G58"/>
  <c r="H58"/>
  <c r="I58"/>
  <c r="J58"/>
  <c r="L58"/>
  <c r="M58"/>
  <c r="N58"/>
  <c r="K58"/>
  <c r="D4" l="1"/>
  <c r="C4"/>
  <c r="B4"/>
  <c r="K4"/>
  <c r="J4"/>
  <c r="I4"/>
  <c r="E4"/>
  <c r="N4"/>
  <c r="M4"/>
  <c r="L4"/>
  <c r="H4"/>
  <c r="G4"/>
  <c r="F4"/>
  <c r="O4" l="1"/>
  <c r="S2" s="1"/>
</calcChain>
</file>

<file path=xl/sharedStrings.xml><?xml version="1.0" encoding="utf-8"?>
<sst xmlns="http://schemas.openxmlformats.org/spreadsheetml/2006/main" count="71" uniqueCount="71">
  <si>
    <t>Поступление на р/с</t>
  </si>
  <si>
    <t>Поступление в кассу</t>
  </si>
  <si>
    <t>Итого поступлений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</si>
  <si>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</si>
  <si>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</si>
  <si>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</si>
  <si>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</si>
  <si>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</si>
  <si>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</si>
  <si>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</si>
  <si>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</si>
  <si>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</si>
  <si>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</si>
  <si>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</si>
  <si>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</si>
  <si>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Комиссия банка</t>
  </si>
  <si>
    <t>Охранные услуги</t>
  </si>
  <si>
    <t>контроль</t>
  </si>
  <si>
    <t>Итого расходов</t>
  </si>
  <si>
    <t>Итого</t>
  </si>
  <si>
    <t>Посуда</t>
  </si>
  <si>
    <t>Канцтовары</t>
  </si>
  <si>
    <t>Стройматериалы</t>
  </si>
  <si>
    <t>Игрушки</t>
  </si>
  <si>
    <t>Аудиторская проверка</t>
  </si>
  <si>
    <t>Стенд</t>
  </si>
  <si>
    <t>Поверка приборов</t>
  </si>
  <si>
    <t>План эвакуации</t>
  </si>
  <si>
    <t>Детское уличное оборудование</t>
  </si>
  <si>
    <t>Зеркало</t>
  </si>
  <si>
    <t>Рулонные шторы</t>
  </si>
  <si>
    <t>остаток на 01.01.2020</t>
  </si>
  <si>
    <t>Комплект штор</t>
  </si>
  <si>
    <t>Сопровождение программы по питанию</t>
  </si>
  <si>
    <t>Противни, подставка межплитная</t>
  </si>
  <si>
    <t>Облучатель - рециркулятор</t>
  </si>
  <si>
    <t>Электротовары</t>
  </si>
  <si>
    <t>Полиграфические услуги</t>
  </si>
  <si>
    <t>Ремонт, восстановление принтера</t>
  </si>
  <si>
    <t>Измеритель-регистратор</t>
  </si>
  <si>
    <t>Сантехнические материалы</t>
  </si>
  <si>
    <t>Натяжной потолок</t>
  </si>
  <si>
    <t>Газонное ограждение</t>
  </si>
  <si>
    <t>Стеллажи, гардероб</t>
  </si>
  <si>
    <t>Горка детская</t>
  </si>
  <si>
    <t>Конфорки</t>
  </si>
  <si>
    <t>Кабина из кедропласта</t>
  </si>
  <si>
    <t xml:space="preserve">Светильники </t>
  </si>
  <si>
    <t>Подоконник</t>
  </si>
  <si>
    <t>Колеса для снегоуборочной машины</t>
  </si>
  <si>
    <t>остаток на 01.01.2021</t>
  </si>
  <si>
    <t>Монтаж люстр</t>
  </si>
  <si>
    <t>Обучение по курсам: "Пожарно-технический минимум", "Охрана труда"</t>
  </si>
  <si>
    <t>Микрофон, наушники</t>
  </si>
  <si>
    <t>Работы по переносу, монтажу пожарных извещателей</t>
  </si>
  <si>
    <t>Уборка снега</t>
  </si>
  <si>
    <t>Халаты, фартуки, колпаки</t>
  </si>
  <si>
    <t>Ткань</t>
  </si>
  <si>
    <t>Электродвигатель, подшипники</t>
  </si>
  <si>
    <t>Уличная цилиндрическая камера с подсветкой</t>
  </si>
  <si>
    <t>Установка металлической двери противопожарной</t>
  </si>
  <si>
    <t>Медикаменты</t>
  </si>
  <si>
    <t>Полотенца, стеллаж, гардероб, салфетки</t>
  </si>
  <si>
    <t>Шкаф</t>
  </si>
  <si>
    <t>Скатерти</t>
  </si>
  <si>
    <t>Стенка игровая, учебная</t>
  </si>
  <si>
    <t>Линейка для прыжков, турник на шв. стенку</t>
  </si>
  <si>
    <t>Стол, ракетки, шары</t>
  </si>
  <si>
    <t>Промывка системы канализации</t>
  </si>
  <si>
    <t>Профессиональная аранжировочная станция</t>
  </si>
  <si>
    <t>Психологические освидетельствования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</si>
</sst>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р_."/>
  </numFmts>
  <fonts count="4"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horizontal="center" wrapText="1"/>
    </xf>
    <xf numFmtId="2" fontId="1" fillId="0" borderId="0" xfId="0" applyNumberFormat="1" applyFont="1"/>
    <xf numFmtId="0" fontId="0" fillId="0" borderId="1" xfId="0" applyBorder="1"/>
    <xf numFmtId="0" fontId="2" fillId="0" borderId="1" xfId="0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2" fontId="0" fillId="0" borderId="0" xfId="0" applyNumberFormat="1"/>
    <xf numFmtId="43" fontId="0" fillId="0" borderId="1" xfId="0" applyNumberFormat="1" applyBorder="1"/>
    <xf numFmtId="43" fontId="0" fillId="0" borderId="1" xfId="0" applyNumberFormat="1" applyFill="1" applyBorder="1"/>
    <xf numFmtId="43" fontId="0" fillId="0" borderId="1" xfId="0" applyNumberFormat="1" applyFill="1" applyBorder="1" applyAlignment="1">
      <alignment vertical="center" wrapText="1"/>
    </xf>
    <xf numFmtId="43" fontId="3" fillId="0" borderId="1" xfId="0" applyNumberFormat="1" applyFont="1" applyBorder="1"/>
    <xf numFmtId="164" fontId="0" fillId="0" borderId="1" xfId="0" applyNumberFormat="1" applyBorder="1"/>
    <xf numFmtId="164" fontId="3" fillId="0" borderId="1" xfId="0" applyNumberFormat="1" applyFont="1" applyBorder="1"/>
    <xf numFmtId="4" fontId="0" fillId="0" borderId="1" xfId="0" applyNumberFormat="1" applyBorder="1"/>
    <xf numFmtId="4" fontId="0" fillId="0" borderId="1" xfId="0" applyNumberFormat="1" applyBorder="1" applyAlignment="1"/>
    <xf numFmtId="4" fontId="3" fillId="0" borderId="1" xfId="0" applyNumberFormat="1" applyFont="1" applyBorder="1"/>
    <xf numFmtId="4" fontId="3" fillId="0" borderId="1" xfId="0" applyNumberFormat="1" applyFont="1" applyBorder="1" applyAlignment="1"/>
    <xf numFmtId="4" fontId="2" fillId="0" borderId="0" xfId="0" applyNumberFormat="1" applyFont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tabSelected="1" workbookViewId="0">
      <pane xSplit="1" topLeftCell="M1" activePane="topRight" state="frozen"/>
      <selection pane="topRight" activeCell="P2" sqref="P2"/>
    </sheetView>
  </sheetViews>
  <sheetFormatPr defaultRowHeight="15"/>
  <cols>
    <col min="1" max="1" width="39.42578125" customWidth="1"/>
    <col min="2" max="2" width="16.28515625" customWidth="1"/>
    <col min="3" max="4" width="15.28515625" customWidth="1"/>
    <col min="5" max="6" width="15.7109375" customWidth="1"/>
    <col min="7" max="7" width="13.140625" customWidth="1"/>
    <col min="8" max="8" width="13.85546875" customWidth="1"/>
    <col min="9" max="9" width="14.42578125" customWidth="1"/>
    <col min="10" max="10" width="14.28515625" customWidth="1"/>
    <col min="11" max="11" width="13.7109375" customWidth="1"/>
    <col min="12" max="13" width="14.140625" customWidth="1"/>
    <col min="14" max="14" width="13.28515625" customWidth="1"/>
    <col min="15" max="15" width="14.7109375" customWidth="1"/>
    <col min="16" max="16" width="12.140625" bestFit="1" customWidth="1"/>
    <col min="17" max="17" width="10.28515625" customWidth="1"/>
    <col min="18" max="18" width="11.7109375" customWidth="1"/>
    <col min="19" max="19" width="13.7109375" customWidth="1"/>
  </cols>
  <sheetData>
    <row r="1" spans="1:19" ht="37.5" customHeight="1">
      <c r="B1" s="1" t="s">
        <v>31</v>
      </c>
      <c r="H1" s="2"/>
      <c r="P1" s="1" t="s">
        <v>50</v>
      </c>
    </row>
    <row r="2" spans="1:19">
      <c r="A2" s="3" t="s">
        <v>0</v>
      </c>
      <c r="B2" s="15">
        <v>76567.78</v>
      </c>
      <c r="C2" s="17">
        <v>72180</v>
      </c>
      <c r="D2" s="17">
        <v>55840</v>
      </c>
      <c r="E2" s="17">
        <v>56580</v>
      </c>
      <c r="F2" s="17">
        <v>34680</v>
      </c>
      <c r="G2" s="17">
        <v>226800</v>
      </c>
      <c r="H2" s="17">
        <v>266800</v>
      </c>
      <c r="I2" s="17">
        <v>121200</v>
      </c>
      <c r="J2" s="17">
        <v>107800</v>
      </c>
      <c r="K2" s="17">
        <v>43600</v>
      </c>
      <c r="L2" s="17">
        <v>117400</v>
      </c>
      <c r="M2" s="17">
        <v>80700</v>
      </c>
      <c r="N2" s="17">
        <v>44200</v>
      </c>
      <c r="O2" s="18"/>
      <c r="P2" s="17">
        <f>SUM(B2:O3)-O58</f>
        <v>68810.100000000093</v>
      </c>
      <c r="R2" s="6" t="s">
        <v>17</v>
      </c>
      <c r="S2" s="21">
        <f>B4+O4-O58</f>
        <v>68810.100000000093</v>
      </c>
    </row>
    <row r="3" spans="1:19">
      <c r="A3" s="3" t="s">
        <v>1</v>
      </c>
      <c r="B3" s="15"/>
      <c r="C3" s="17">
        <v>3600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  <c r="P3" s="17">
        <v>0</v>
      </c>
    </row>
    <row r="4" spans="1:19">
      <c r="A4" s="4" t="s">
        <v>2</v>
      </c>
      <c r="B4" s="16">
        <f t="shared" ref="B4:F4" si="0">SUM(B2:B3)</f>
        <v>76567.78</v>
      </c>
      <c r="C4" s="19">
        <f t="shared" si="0"/>
        <v>75780</v>
      </c>
      <c r="D4" s="19">
        <f t="shared" si="0"/>
        <v>55840</v>
      </c>
      <c r="E4" s="19">
        <f t="shared" si="0"/>
        <v>56580</v>
      </c>
      <c r="F4" s="19">
        <f t="shared" si="0"/>
        <v>34680</v>
      </c>
      <c r="G4" s="19">
        <f>SUM(G2:G3)</f>
        <v>226800</v>
      </c>
      <c r="H4" s="19">
        <f t="shared" ref="H4:N4" si="1">SUM(H2:H3)</f>
        <v>266800</v>
      </c>
      <c r="I4" s="19">
        <f t="shared" si="1"/>
        <v>121200</v>
      </c>
      <c r="J4" s="19">
        <f t="shared" si="1"/>
        <v>107800</v>
      </c>
      <c r="K4" s="19">
        <f t="shared" si="1"/>
        <v>43600</v>
      </c>
      <c r="L4" s="19">
        <f t="shared" si="1"/>
        <v>117400</v>
      </c>
      <c r="M4" s="19">
        <f t="shared" si="1"/>
        <v>80700</v>
      </c>
      <c r="N4" s="19">
        <f t="shared" si="1"/>
        <v>44200</v>
      </c>
      <c r="O4" s="20">
        <f>SUM(C4:N4)</f>
        <v>1231380</v>
      </c>
      <c r="P4" s="19"/>
    </row>
    <row r="6" spans="1:19">
      <c r="A6" s="3"/>
      <c r="B6" s="3"/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3" t="s">
        <v>19</v>
      </c>
    </row>
    <row r="7" spans="1:19">
      <c r="A7" s="8" t="s">
        <v>24</v>
      </c>
      <c r="B7" s="8"/>
      <c r="C7" s="13"/>
      <c r="D7" s="13"/>
      <c r="E7" s="13">
        <v>5000</v>
      </c>
      <c r="F7" s="13"/>
      <c r="G7" s="13"/>
      <c r="H7" s="12"/>
      <c r="I7" s="12"/>
      <c r="J7" s="12"/>
      <c r="K7" s="12"/>
      <c r="L7" s="12"/>
      <c r="M7" s="12"/>
      <c r="N7" s="12"/>
      <c r="O7" s="11">
        <f>SUM(C7:N7)</f>
        <v>5000</v>
      </c>
    </row>
    <row r="8" spans="1:19">
      <c r="A8" s="7" t="s">
        <v>42</v>
      </c>
      <c r="B8" s="7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1">
        <f t="shared" ref="O8:O10" si="2">SUM(C8:N8)</f>
        <v>0</v>
      </c>
    </row>
    <row r="9" spans="1:19">
      <c r="A9" s="7" t="s">
        <v>44</v>
      </c>
      <c r="B9" s="7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1">
        <f t="shared" si="2"/>
        <v>0</v>
      </c>
    </row>
    <row r="10" spans="1:19">
      <c r="A10" s="8" t="s">
        <v>28</v>
      </c>
      <c r="B10" s="8"/>
      <c r="C10" s="13"/>
      <c r="D10" s="13"/>
      <c r="E10" s="13"/>
      <c r="F10" s="13"/>
      <c r="G10" s="13"/>
      <c r="H10" s="12"/>
      <c r="I10" s="12">
        <v>102610</v>
      </c>
      <c r="J10" s="12"/>
      <c r="K10" s="12"/>
      <c r="L10" s="12"/>
      <c r="M10" s="12"/>
      <c r="N10" s="12"/>
      <c r="O10" s="11">
        <f t="shared" si="2"/>
        <v>102610</v>
      </c>
    </row>
    <row r="11" spans="1:19" ht="15" customHeight="1">
      <c r="A11" s="8" t="s">
        <v>29</v>
      </c>
      <c r="B11" s="8"/>
      <c r="C11" s="13"/>
      <c r="D11" s="13"/>
      <c r="E11" s="13"/>
      <c r="F11" s="13"/>
      <c r="G11" s="13"/>
      <c r="H11" s="12"/>
      <c r="I11" s="12"/>
      <c r="J11" s="12"/>
      <c r="K11" s="12"/>
      <c r="L11" s="12"/>
      <c r="M11" s="12"/>
      <c r="N11" s="12"/>
      <c r="O11" s="11">
        <f t="shared" ref="O11:O57" si="3">SUM(C11:N11)</f>
        <v>0</v>
      </c>
    </row>
    <row r="12" spans="1:19" ht="15" customHeight="1">
      <c r="A12" s="7" t="s">
        <v>23</v>
      </c>
      <c r="B12" s="7"/>
      <c r="C12" s="12"/>
      <c r="D12" s="12"/>
      <c r="E12" s="12">
        <v>24685</v>
      </c>
      <c r="F12" s="12"/>
      <c r="G12" s="12"/>
      <c r="H12" s="12"/>
      <c r="I12" s="12"/>
      <c r="J12" s="12"/>
      <c r="K12" s="12"/>
      <c r="L12" s="12"/>
      <c r="M12" s="12"/>
      <c r="N12" s="12"/>
      <c r="O12" s="11">
        <f t="shared" si="3"/>
        <v>24685</v>
      </c>
    </row>
    <row r="13" spans="1:19" ht="15" customHeight="1">
      <c r="A13" s="7" t="s">
        <v>39</v>
      </c>
      <c r="B13" s="7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1">
        <f t="shared" si="3"/>
        <v>0</v>
      </c>
    </row>
    <row r="14" spans="1:19" ht="15" customHeight="1">
      <c r="A14" s="7" t="s">
        <v>46</v>
      </c>
      <c r="B14" s="7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1">
        <f t="shared" si="3"/>
        <v>0</v>
      </c>
    </row>
    <row r="15" spans="1:19" ht="15" customHeight="1">
      <c r="A15" s="3" t="s">
        <v>21</v>
      </c>
      <c r="B15" s="3"/>
      <c r="C15" s="12">
        <v>17641.599999999999</v>
      </c>
      <c r="D15" s="12"/>
      <c r="E15" s="12"/>
      <c r="F15" s="12"/>
      <c r="G15" s="12">
        <v>24028</v>
      </c>
      <c r="H15" s="12">
        <v>5640.6</v>
      </c>
      <c r="I15" s="12"/>
      <c r="J15" s="12"/>
      <c r="K15" s="12">
        <v>32486.1</v>
      </c>
      <c r="L15" s="12"/>
      <c r="M15" s="12"/>
      <c r="N15" s="12"/>
      <c r="O15" s="11">
        <f t="shared" si="3"/>
        <v>79796.299999999988</v>
      </c>
    </row>
    <row r="16" spans="1:19" ht="15" customHeight="1">
      <c r="A16" s="8" t="s">
        <v>49</v>
      </c>
      <c r="B16" s="8"/>
      <c r="C16" s="13"/>
      <c r="D16" s="13"/>
      <c r="E16" s="13"/>
      <c r="F16" s="13"/>
      <c r="G16" s="13"/>
      <c r="H16" s="12"/>
      <c r="I16" s="12"/>
      <c r="J16" s="12"/>
      <c r="K16" s="12"/>
      <c r="L16" s="12"/>
      <c r="M16" s="12"/>
      <c r="N16" s="12"/>
      <c r="O16" s="11">
        <f t="shared" si="3"/>
        <v>0</v>
      </c>
    </row>
    <row r="17" spans="1:15" ht="15" customHeight="1">
      <c r="A17" s="8" t="s">
        <v>32</v>
      </c>
      <c r="B17" s="8"/>
      <c r="C17" s="13"/>
      <c r="D17" s="13"/>
      <c r="E17" s="13"/>
      <c r="F17" s="13"/>
      <c r="G17" s="13"/>
      <c r="H17" s="12"/>
      <c r="I17" s="12"/>
      <c r="J17" s="12"/>
      <c r="K17" s="12"/>
      <c r="L17" s="12">
        <v>129452</v>
      </c>
      <c r="M17" s="12"/>
      <c r="N17" s="12"/>
      <c r="O17" s="11">
        <f t="shared" si="3"/>
        <v>129452</v>
      </c>
    </row>
    <row r="18" spans="1:15" ht="15" customHeight="1">
      <c r="A18" s="3" t="s">
        <v>15</v>
      </c>
      <c r="B18" s="3"/>
      <c r="C18" s="11">
        <v>1982.8</v>
      </c>
      <c r="D18" s="11">
        <v>1964</v>
      </c>
      <c r="E18" s="11">
        <v>1935</v>
      </c>
      <c r="F18" s="11">
        <v>1845</v>
      </c>
      <c r="G18" s="11">
        <v>1911</v>
      </c>
      <c r="H18" s="12">
        <v>1993</v>
      </c>
      <c r="I18" s="12">
        <v>2009</v>
      </c>
      <c r="J18" s="11">
        <v>1898</v>
      </c>
      <c r="K18" s="11">
        <v>1882</v>
      </c>
      <c r="L18" s="11">
        <v>148</v>
      </c>
      <c r="M18" s="11">
        <v>1911</v>
      </c>
      <c r="N18" s="11">
        <v>3748</v>
      </c>
      <c r="O18" s="11">
        <f t="shared" si="3"/>
        <v>23226.799999999999</v>
      </c>
    </row>
    <row r="19" spans="1:15" ht="15" customHeight="1">
      <c r="A19" s="3" t="s">
        <v>45</v>
      </c>
      <c r="B19" s="3"/>
      <c r="C19" s="11"/>
      <c r="D19" s="11">
        <v>4500</v>
      </c>
      <c r="E19" s="11"/>
      <c r="F19" s="11"/>
      <c r="G19" s="11"/>
      <c r="H19" s="12"/>
      <c r="I19" s="12"/>
      <c r="J19" s="11"/>
      <c r="K19" s="11"/>
      <c r="L19" s="11"/>
      <c r="M19" s="11"/>
      <c r="N19" s="11"/>
      <c r="O19" s="11">
        <f t="shared" si="3"/>
        <v>4500</v>
      </c>
    </row>
    <row r="20" spans="1:15" ht="26.25" customHeight="1">
      <c r="A20" s="22" t="s">
        <v>66</v>
      </c>
      <c r="B20" s="3"/>
      <c r="C20" s="11"/>
      <c r="D20" s="11"/>
      <c r="E20" s="11"/>
      <c r="F20" s="11"/>
      <c r="G20" s="11"/>
      <c r="H20" s="12"/>
      <c r="I20" s="12"/>
      <c r="J20" s="11"/>
      <c r="K20" s="11"/>
      <c r="L20" s="11">
        <v>4259</v>
      </c>
      <c r="M20" s="11"/>
      <c r="N20" s="11"/>
      <c r="O20" s="11">
        <f t="shared" si="3"/>
        <v>4259</v>
      </c>
    </row>
    <row r="21" spans="1:15" ht="15" customHeight="1">
      <c r="A21" s="8" t="s">
        <v>53</v>
      </c>
      <c r="B21" s="8"/>
      <c r="C21" s="13">
        <v>14950</v>
      </c>
      <c r="D21" s="13"/>
      <c r="E21" s="13"/>
      <c r="F21" s="13"/>
      <c r="G21" s="13"/>
      <c r="H21" s="12"/>
      <c r="I21" s="12"/>
      <c r="J21" s="12"/>
      <c r="K21" s="12"/>
      <c r="L21" s="12"/>
      <c r="M21" s="12"/>
      <c r="N21" s="12"/>
      <c r="O21" s="11">
        <f t="shared" si="3"/>
        <v>14950</v>
      </c>
    </row>
    <row r="22" spans="1:15" ht="15" customHeight="1">
      <c r="A22" s="8" t="s">
        <v>61</v>
      </c>
      <c r="B22" s="8"/>
      <c r="C22" s="13"/>
      <c r="D22" s="13"/>
      <c r="E22" s="13"/>
      <c r="F22" s="13"/>
      <c r="G22" s="13"/>
      <c r="H22" s="12"/>
      <c r="I22" s="12">
        <v>16063.5</v>
      </c>
      <c r="J22" s="12"/>
      <c r="K22" s="12"/>
      <c r="L22" s="12"/>
      <c r="M22" s="12"/>
      <c r="N22" s="12"/>
      <c r="O22" s="11">
        <f t="shared" si="3"/>
        <v>16063.5</v>
      </c>
    </row>
    <row r="23" spans="1:15" ht="15" customHeight="1">
      <c r="A23" s="8" t="s">
        <v>51</v>
      </c>
      <c r="B23" s="8"/>
      <c r="C23" s="13">
        <v>2500</v>
      </c>
      <c r="D23" s="13"/>
      <c r="E23" s="13"/>
      <c r="F23" s="13"/>
      <c r="G23" s="13"/>
      <c r="H23" s="12"/>
      <c r="I23" s="12"/>
      <c r="J23" s="12"/>
      <c r="K23" s="12"/>
      <c r="L23" s="12"/>
      <c r="M23" s="12"/>
      <c r="N23" s="12"/>
      <c r="O23" s="11">
        <f t="shared" si="3"/>
        <v>2500</v>
      </c>
    </row>
    <row r="24" spans="1:15" ht="15" customHeight="1">
      <c r="A24" s="8" t="s">
        <v>41</v>
      </c>
      <c r="B24" s="8"/>
      <c r="C24" s="13"/>
      <c r="D24" s="13"/>
      <c r="E24" s="13"/>
      <c r="F24" s="13"/>
      <c r="G24" s="13"/>
      <c r="H24" s="12"/>
      <c r="I24" s="12">
        <v>19200</v>
      </c>
      <c r="J24" s="12"/>
      <c r="K24" s="12"/>
      <c r="L24" s="12"/>
      <c r="M24" s="12"/>
      <c r="N24" s="12"/>
      <c r="O24" s="11">
        <f t="shared" si="3"/>
        <v>19200</v>
      </c>
    </row>
    <row r="25" spans="1:15" ht="15" customHeight="1">
      <c r="A25" s="8" t="s">
        <v>35</v>
      </c>
      <c r="B25" s="8"/>
      <c r="C25" s="13"/>
      <c r="D25" s="13"/>
      <c r="E25" s="13">
        <v>29800</v>
      </c>
      <c r="F25" s="13"/>
      <c r="G25" s="13"/>
      <c r="H25" s="12"/>
      <c r="I25" s="12">
        <f>28000-29800</f>
        <v>-1800</v>
      </c>
      <c r="J25" s="12"/>
      <c r="K25" s="12"/>
      <c r="L25" s="12"/>
      <c r="M25" s="12"/>
      <c r="N25" s="12"/>
      <c r="O25" s="11">
        <f t="shared" si="3"/>
        <v>28000</v>
      </c>
    </row>
    <row r="26" spans="1:15" ht="30" customHeight="1">
      <c r="A26" s="8" t="s">
        <v>52</v>
      </c>
      <c r="B26" s="8"/>
      <c r="C26" s="13">
        <v>14000</v>
      </c>
      <c r="D26" s="13"/>
      <c r="E26" s="13"/>
      <c r="F26" s="13"/>
      <c r="G26" s="13"/>
      <c r="H26" s="12"/>
      <c r="I26" s="12"/>
      <c r="J26" s="12"/>
      <c r="K26" s="12"/>
      <c r="L26" s="12"/>
      <c r="M26" s="12"/>
      <c r="N26" s="12"/>
      <c r="O26" s="11">
        <f t="shared" si="3"/>
        <v>14000</v>
      </c>
    </row>
    <row r="27" spans="1:15" ht="15" customHeight="1">
      <c r="A27" s="3" t="s">
        <v>16</v>
      </c>
      <c r="B27" s="3"/>
      <c r="C27" s="11">
        <f>22000</f>
        <v>22000</v>
      </c>
      <c r="D27" s="11">
        <v>16260.87</v>
      </c>
      <c r="E27" s="11">
        <v>22000</v>
      </c>
      <c r="F27" s="11">
        <v>22000</v>
      </c>
      <c r="G27" s="11">
        <v>22000</v>
      </c>
      <c r="H27" s="12">
        <v>13391.3</v>
      </c>
      <c r="I27" s="12">
        <v>21600</v>
      </c>
      <c r="J27" s="11">
        <v>17000</v>
      </c>
      <c r="K27" s="11">
        <v>19000</v>
      </c>
      <c r="L27" s="11">
        <v>17000</v>
      </c>
      <c r="M27" s="11">
        <v>22000</v>
      </c>
      <c r="N27" s="11">
        <v>20000</v>
      </c>
      <c r="O27" s="11">
        <f t="shared" si="3"/>
        <v>234252.16999999998</v>
      </c>
    </row>
    <row r="28" spans="1:15" ht="15" customHeight="1">
      <c r="A28" s="8" t="s">
        <v>27</v>
      </c>
      <c r="B28" s="8"/>
      <c r="C28" s="13"/>
      <c r="D28" s="13"/>
      <c r="E28" s="13"/>
      <c r="F28" s="13"/>
      <c r="G28" s="13"/>
      <c r="H28" s="12"/>
      <c r="I28" s="12"/>
      <c r="J28" s="12"/>
      <c r="K28" s="12"/>
      <c r="L28" s="12"/>
      <c r="M28" s="12"/>
      <c r="N28" s="12"/>
      <c r="O28" s="11">
        <f t="shared" si="3"/>
        <v>0</v>
      </c>
    </row>
    <row r="29" spans="1:15" ht="15" customHeight="1">
      <c r="A29" s="8" t="s">
        <v>26</v>
      </c>
      <c r="B29" s="8"/>
      <c r="C29" s="13"/>
      <c r="D29" s="13"/>
      <c r="E29" s="13"/>
      <c r="F29" s="13"/>
      <c r="G29" s="13"/>
      <c r="H29" s="12"/>
      <c r="I29" s="12"/>
      <c r="J29" s="12"/>
      <c r="K29" s="12"/>
      <c r="L29" s="12"/>
      <c r="M29" s="12"/>
      <c r="N29" s="12"/>
      <c r="O29" s="11">
        <f t="shared" si="3"/>
        <v>0</v>
      </c>
    </row>
    <row r="30" spans="1:15" ht="15" customHeight="1">
      <c r="A30" s="8" t="s">
        <v>48</v>
      </c>
      <c r="B30" s="8"/>
      <c r="C30" s="13"/>
      <c r="D30" s="13"/>
      <c r="E30" s="13"/>
      <c r="F30" s="13"/>
      <c r="G30" s="13"/>
      <c r="H30" s="12"/>
      <c r="I30" s="12"/>
      <c r="J30" s="12"/>
      <c r="K30" s="12"/>
      <c r="L30" s="12"/>
      <c r="M30" s="12"/>
      <c r="N30" s="12"/>
      <c r="O30" s="11">
        <f t="shared" si="3"/>
        <v>0</v>
      </c>
    </row>
    <row r="31" spans="1:15" ht="15" customHeight="1">
      <c r="A31" s="8" t="s">
        <v>37</v>
      </c>
      <c r="B31" s="8"/>
      <c r="C31" s="13"/>
      <c r="D31" s="13">
        <v>6650</v>
      </c>
      <c r="E31" s="13"/>
      <c r="F31" s="13"/>
      <c r="G31" s="13"/>
      <c r="H31" s="12">
        <v>2690</v>
      </c>
      <c r="I31" s="12"/>
      <c r="J31" s="12"/>
      <c r="K31" s="12"/>
      <c r="L31" s="12"/>
      <c r="M31" s="12"/>
      <c r="N31" s="12">
        <f>6250+3475</f>
        <v>9725</v>
      </c>
      <c r="O31" s="11">
        <f t="shared" si="3"/>
        <v>19065</v>
      </c>
    </row>
    <row r="32" spans="1:15" ht="15" customHeight="1">
      <c r="A32" s="8" t="s">
        <v>62</v>
      </c>
      <c r="B32" s="8"/>
      <c r="C32" s="13"/>
      <c r="D32" s="13"/>
      <c r="E32" s="13"/>
      <c r="F32" s="13"/>
      <c r="G32" s="13"/>
      <c r="H32" s="12"/>
      <c r="I32" s="12">
        <v>31384.38</v>
      </c>
      <c r="J32" s="12"/>
      <c r="K32" s="12"/>
      <c r="L32" s="12"/>
      <c r="M32" s="12"/>
      <c r="N32" s="12"/>
      <c r="O32" s="11">
        <f t="shared" si="3"/>
        <v>31384.38</v>
      </c>
    </row>
    <row r="33" spans="1:15" ht="37.5" customHeight="1">
      <c r="A33" s="8" t="s">
        <v>69</v>
      </c>
      <c r="B33" s="8"/>
      <c r="C33" s="13"/>
      <c r="D33" s="13"/>
      <c r="E33" s="13"/>
      <c r="F33" s="13"/>
      <c r="G33" s="13"/>
      <c r="H33" s="12"/>
      <c r="I33" s="12"/>
      <c r="J33" s="12"/>
      <c r="K33" s="12"/>
      <c r="L33" s="12"/>
      <c r="M33" s="12">
        <v>94500</v>
      </c>
      <c r="N33" s="12"/>
      <c r="O33" s="11">
        <f t="shared" si="3"/>
        <v>94500</v>
      </c>
    </row>
    <row r="34" spans="1:15" ht="15" customHeight="1">
      <c r="A34" s="8" t="s">
        <v>68</v>
      </c>
      <c r="B34" s="8"/>
      <c r="C34" s="13"/>
      <c r="D34" s="13"/>
      <c r="E34" s="13"/>
      <c r="F34" s="13"/>
      <c r="G34" s="13"/>
      <c r="H34" s="12"/>
      <c r="I34" s="12"/>
      <c r="J34" s="12"/>
      <c r="K34" s="12"/>
      <c r="L34" s="12"/>
      <c r="M34" s="12">
        <v>3000</v>
      </c>
      <c r="N34" s="12"/>
      <c r="O34" s="11">
        <f t="shared" si="3"/>
        <v>3000</v>
      </c>
    </row>
    <row r="35" spans="1:15" ht="15" customHeight="1">
      <c r="A35" s="7" t="s">
        <v>34</v>
      </c>
      <c r="B35" s="7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1">
        <f t="shared" si="3"/>
        <v>0</v>
      </c>
    </row>
    <row r="36" spans="1:15" ht="15" customHeight="1">
      <c r="A36" s="7" t="s">
        <v>70</v>
      </c>
      <c r="B36" s="7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>
        <v>21000</v>
      </c>
      <c r="O36" s="11">
        <f t="shared" si="3"/>
        <v>21000</v>
      </c>
    </row>
    <row r="37" spans="1:15" ht="15" customHeight="1">
      <c r="A37" s="7" t="s">
        <v>20</v>
      </c>
      <c r="B37" s="7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1">
        <f t="shared" si="3"/>
        <v>0</v>
      </c>
    </row>
    <row r="38" spans="1:15" ht="29.25" customHeight="1">
      <c r="A38" s="8" t="s">
        <v>54</v>
      </c>
      <c r="B38" s="8"/>
      <c r="C38" s="13">
        <v>20509.939999999999</v>
      </c>
      <c r="D38" s="13"/>
      <c r="E38" s="13"/>
      <c r="F38" s="13"/>
      <c r="G38" s="13"/>
      <c r="H38" s="12"/>
      <c r="I38" s="12"/>
      <c r="J38" s="12"/>
      <c r="K38" s="12"/>
      <c r="L38" s="12"/>
      <c r="M38" s="12"/>
      <c r="N38" s="12"/>
      <c r="O38" s="11">
        <f t="shared" si="3"/>
        <v>20509.939999999999</v>
      </c>
    </row>
    <row r="39" spans="1:15" ht="15" customHeight="1">
      <c r="A39" s="8" t="s">
        <v>38</v>
      </c>
      <c r="B39" s="8"/>
      <c r="C39" s="13"/>
      <c r="D39" s="13"/>
      <c r="E39" s="13"/>
      <c r="F39" s="13"/>
      <c r="G39" s="13"/>
      <c r="H39" s="12"/>
      <c r="I39" s="12"/>
      <c r="J39" s="12"/>
      <c r="K39" s="12"/>
      <c r="L39" s="12"/>
      <c r="M39" s="12"/>
      <c r="N39" s="12"/>
      <c r="O39" s="11">
        <f t="shared" si="3"/>
        <v>0</v>
      </c>
    </row>
    <row r="40" spans="1:15" ht="15" customHeight="1">
      <c r="A40" s="8" t="s">
        <v>30</v>
      </c>
      <c r="B40" s="8"/>
      <c r="C40" s="13"/>
      <c r="D40" s="13"/>
      <c r="E40" s="13"/>
      <c r="F40" s="13"/>
      <c r="G40" s="13"/>
      <c r="H40" s="12"/>
      <c r="I40" s="12"/>
      <c r="J40" s="12"/>
      <c r="K40" s="12"/>
      <c r="L40" s="12"/>
      <c r="M40" s="12"/>
      <c r="N40" s="12"/>
      <c r="O40" s="11">
        <f t="shared" si="3"/>
        <v>0</v>
      </c>
    </row>
    <row r="41" spans="1:15" ht="15" customHeight="1">
      <c r="A41" s="8" t="s">
        <v>64</v>
      </c>
      <c r="B41" s="8"/>
      <c r="C41" s="13"/>
      <c r="D41" s="13"/>
      <c r="E41" s="13"/>
      <c r="F41" s="13"/>
      <c r="G41" s="13"/>
      <c r="H41" s="12"/>
      <c r="I41" s="12"/>
      <c r="J41" s="12">
        <v>28110</v>
      </c>
      <c r="K41" s="12"/>
      <c r="L41" s="12"/>
      <c r="M41" s="12"/>
      <c r="N41" s="12"/>
      <c r="O41" s="11">
        <f t="shared" si="3"/>
        <v>28110</v>
      </c>
    </row>
    <row r="42" spans="1:15" ht="15" customHeight="1">
      <c r="A42" s="8" t="s">
        <v>33</v>
      </c>
      <c r="B42" s="8"/>
      <c r="C42" s="13">
        <v>3000</v>
      </c>
      <c r="D42" s="13"/>
      <c r="E42" s="13"/>
      <c r="F42" s="13"/>
      <c r="G42" s="13">
        <v>4700</v>
      </c>
      <c r="H42" s="12"/>
      <c r="I42" s="12"/>
      <c r="J42" s="12"/>
      <c r="K42" s="12"/>
      <c r="L42" s="12"/>
      <c r="M42" s="12"/>
      <c r="N42" s="12"/>
      <c r="O42" s="11">
        <f t="shared" si="3"/>
        <v>7700</v>
      </c>
    </row>
    <row r="43" spans="1:15" ht="15" customHeight="1">
      <c r="A43" s="8" t="s">
        <v>40</v>
      </c>
      <c r="B43" s="8"/>
      <c r="C43" s="13"/>
      <c r="D43" s="13"/>
      <c r="E43" s="13"/>
      <c r="F43" s="13"/>
      <c r="G43" s="13"/>
      <c r="H43" s="12"/>
      <c r="I43" s="12"/>
      <c r="J43" s="12"/>
      <c r="K43" s="12"/>
      <c r="L43" s="12"/>
      <c r="M43" s="12"/>
      <c r="N43" s="12"/>
      <c r="O43" s="11">
        <f t="shared" si="3"/>
        <v>0</v>
      </c>
    </row>
    <row r="44" spans="1:15" ht="15" customHeight="1">
      <c r="A44" s="8" t="s">
        <v>25</v>
      </c>
      <c r="B44" s="8"/>
      <c r="C44" s="13"/>
      <c r="D44" s="13"/>
      <c r="E44" s="13">
        <v>5150</v>
      </c>
      <c r="F44" s="13"/>
      <c r="G44" s="13"/>
      <c r="H44" s="12"/>
      <c r="I44" s="12"/>
      <c r="J44" s="12"/>
      <c r="K44" s="12"/>
      <c r="L44" s="12"/>
      <c r="M44" s="12"/>
      <c r="N44" s="12"/>
      <c r="O44" s="11">
        <f t="shared" si="3"/>
        <v>5150</v>
      </c>
    </row>
    <row r="45" spans="1:15" ht="15" customHeight="1">
      <c r="A45" s="8" t="s">
        <v>43</v>
      </c>
      <c r="B45" s="8"/>
      <c r="C45" s="13"/>
      <c r="D45" s="13"/>
      <c r="E45" s="13"/>
      <c r="F45" s="13"/>
      <c r="G45" s="13"/>
      <c r="H45" s="12"/>
      <c r="I45" s="12"/>
      <c r="J45" s="12"/>
      <c r="K45" s="12"/>
      <c r="L45" s="12"/>
      <c r="M45" s="12"/>
      <c r="N45" s="12"/>
      <c r="O45" s="11">
        <f t="shared" si="3"/>
        <v>0</v>
      </c>
    </row>
    <row r="46" spans="1:15" ht="15" customHeight="1">
      <c r="A46" s="8" t="s">
        <v>65</v>
      </c>
      <c r="B46" s="8"/>
      <c r="C46" s="13"/>
      <c r="D46" s="13"/>
      <c r="E46" s="13"/>
      <c r="F46" s="13"/>
      <c r="G46" s="13"/>
      <c r="H46" s="12"/>
      <c r="I46" s="12"/>
      <c r="J46" s="12">
        <v>89509</v>
      </c>
      <c r="K46" s="12"/>
      <c r="L46" s="12"/>
      <c r="M46" s="12"/>
      <c r="N46" s="12"/>
      <c r="O46" s="11">
        <f t="shared" si="3"/>
        <v>89509</v>
      </c>
    </row>
    <row r="47" spans="1:15" ht="15" customHeight="1">
      <c r="A47" s="8" t="s">
        <v>67</v>
      </c>
      <c r="B47" s="8"/>
      <c r="C47" s="13"/>
      <c r="D47" s="13"/>
      <c r="E47" s="13"/>
      <c r="F47" s="13"/>
      <c r="G47" s="13"/>
      <c r="H47" s="12"/>
      <c r="I47" s="12"/>
      <c r="J47" s="12"/>
      <c r="K47" s="12"/>
      <c r="L47" s="12">
        <v>11135</v>
      </c>
      <c r="M47" s="12"/>
      <c r="N47" s="12"/>
      <c r="O47" s="11">
        <f t="shared" si="3"/>
        <v>11135</v>
      </c>
    </row>
    <row r="48" spans="1:15" ht="15" customHeight="1">
      <c r="A48" s="7" t="s">
        <v>22</v>
      </c>
      <c r="B48" s="7"/>
      <c r="C48" s="12"/>
      <c r="D48" s="12"/>
      <c r="E48" s="12"/>
      <c r="F48" s="12"/>
      <c r="G48" s="12"/>
      <c r="H48" s="12">
        <v>28977.98</v>
      </c>
      <c r="I48" s="12">
        <f>28745.47+47351</f>
        <v>76096.47</v>
      </c>
      <c r="J48" s="12"/>
      <c r="K48" s="12">
        <v>13033.24</v>
      </c>
      <c r="L48" s="12"/>
      <c r="M48" s="12"/>
      <c r="N48" s="12"/>
      <c r="O48" s="11">
        <f t="shared" si="3"/>
        <v>118107.69</v>
      </c>
    </row>
    <row r="49" spans="1:16" ht="15" customHeight="1">
      <c r="A49" s="7" t="s">
        <v>47</v>
      </c>
      <c r="B49" s="7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1">
        <f t="shared" si="3"/>
        <v>0</v>
      </c>
    </row>
    <row r="50" spans="1:16" ht="15" customHeight="1">
      <c r="A50" s="7" t="s">
        <v>57</v>
      </c>
      <c r="B50" s="7"/>
      <c r="C50" s="12"/>
      <c r="D50" s="12"/>
      <c r="E50" s="12">
        <v>4132.8999999999996</v>
      </c>
      <c r="F50" s="12"/>
      <c r="G50" s="12"/>
      <c r="H50" s="12"/>
      <c r="I50" s="12"/>
      <c r="J50" s="12"/>
      <c r="K50" s="12"/>
      <c r="L50" s="12"/>
      <c r="M50" s="12"/>
      <c r="N50" s="12"/>
      <c r="O50" s="11">
        <f t="shared" si="3"/>
        <v>4132.8999999999996</v>
      </c>
    </row>
    <row r="51" spans="1:16" ht="16.5" customHeight="1">
      <c r="A51" s="8" t="s">
        <v>55</v>
      </c>
      <c r="B51" s="8"/>
      <c r="C51" s="13"/>
      <c r="D51" s="13">
        <f>13000+15000</f>
        <v>28000</v>
      </c>
      <c r="E51" s="13"/>
      <c r="F51" s="13"/>
      <c r="G51" s="13"/>
      <c r="H51" s="12"/>
      <c r="I51" s="12"/>
      <c r="J51" s="12"/>
      <c r="K51" s="12"/>
      <c r="L51" s="12"/>
      <c r="M51" s="12"/>
      <c r="N51" s="12"/>
      <c r="O51" s="11">
        <f t="shared" si="3"/>
        <v>28000</v>
      </c>
    </row>
    <row r="52" spans="1:16" ht="33.75" customHeight="1">
      <c r="A52" s="8" t="s">
        <v>59</v>
      </c>
      <c r="B52" s="8"/>
      <c r="C52" s="13"/>
      <c r="D52" s="13"/>
      <c r="E52" s="13"/>
      <c r="F52" s="13"/>
      <c r="G52" s="13"/>
      <c r="H52" s="12">
        <v>3490</v>
      </c>
      <c r="I52" s="12"/>
      <c r="J52" s="12"/>
      <c r="K52" s="12"/>
      <c r="L52" s="12"/>
      <c r="M52" s="12"/>
      <c r="N52" s="12"/>
      <c r="O52" s="11">
        <f t="shared" si="3"/>
        <v>3490</v>
      </c>
    </row>
    <row r="53" spans="1:16" ht="36" customHeight="1">
      <c r="A53" s="8" t="s">
        <v>60</v>
      </c>
      <c r="B53" s="8"/>
      <c r="C53" s="13"/>
      <c r="D53" s="13"/>
      <c r="E53" s="13"/>
      <c r="F53" s="13"/>
      <c r="G53" s="13"/>
      <c r="H53" s="12">
        <v>30000</v>
      </c>
      <c r="I53" s="12"/>
      <c r="J53" s="12"/>
      <c r="K53" s="12"/>
      <c r="L53" s="12"/>
      <c r="M53" s="12"/>
      <c r="N53" s="12"/>
      <c r="O53" s="11">
        <f t="shared" si="3"/>
        <v>30000</v>
      </c>
    </row>
    <row r="54" spans="1:16" ht="15" customHeight="1">
      <c r="A54" s="8" t="s">
        <v>56</v>
      </c>
      <c r="B54" s="8"/>
      <c r="C54" s="13"/>
      <c r="D54" s="13">
        <v>9110</v>
      </c>
      <c r="E54" s="13"/>
      <c r="F54" s="13"/>
      <c r="G54" s="13"/>
      <c r="H54" s="12"/>
      <c r="I54" s="12"/>
      <c r="J54" s="12">
        <v>3850</v>
      </c>
      <c r="K54" s="12"/>
      <c r="L54" s="12"/>
      <c r="M54" s="12"/>
      <c r="N54" s="12"/>
      <c r="O54" s="11">
        <f t="shared" si="3"/>
        <v>12960</v>
      </c>
    </row>
    <row r="55" spans="1:16" ht="15" customHeight="1">
      <c r="A55" s="8" t="s">
        <v>63</v>
      </c>
      <c r="B55" s="8"/>
      <c r="C55" s="13"/>
      <c r="D55" s="13"/>
      <c r="E55" s="13"/>
      <c r="F55" s="13"/>
      <c r="G55" s="13"/>
      <c r="H55" s="12"/>
      <c r="I55" s="12"/>
      <c r="J55" s="12">
        <v>4389</v>
      </c>
      <c r="K55" s="12"/>
      <c r="L55" s="12"/>
      <c r="M55" s="12"/>
      <c r="N55" s="12"/>
      <c r="O55" s="11">
        <f t="shared" si="3"/>
        <v>4389</v>
      </c>
    </row>
    <row r="56" spans="1:16" ht="15" customHeight="1">
      <c r="A56" s="8" t="s">
        <v>58</v>
      </c>
      <c r="B56" s="8"/>
      <c r="C56" s="13"/>
      <c r="D56" s="13"/>
      <c r="E56" s="13"/>
      <c r="F56" s="13">
        <v>4500</v>
      </c>
      <c r="G56" s="13"/>
      <c r="H56" s="12"/>
      <c r="I56" s="12"/>
      <c r="J56" s="12"/>
      <c r="K56" s="12"/>
      <c r="L56" s="12"/>
      <c r="M56" s="12"/>
      <c r="N56" s="12"/>
      <c r="O56" s="11">
        <f t="shared" si="3"/>
        <v>4500</v>
      </c>
    </row>
    <row r="57" spans="1:16" ht="15" customHeight="1">
      <c r="A57" s="8" t="s">
        <v>36</v>
      </c>
      <c r="B57" s="8"/>
      <c r="C57" s="13"/>
      <c r="D57" s="13"/>
      <c r="E57" s="13"/>
      <c r="F57" s="13"/>
      <c r="G57" s="13"/>
      <c r="H57" s="12"/>
      <c r="I57" s="12"/>
      <c r="J57" s="12"/>
      <c r="K57" s="12"/>
      <c r="L57" s="12"/>
      <c r="M57" s="12"/>
      <c r="N57" s="12"/>
      <c r="O57" s="11">
        <f t="shared" si="3"/>
        <v>0</v>
      </c>
    </row>
    <row r="58" spans="1:16" ht="15" customHeight="1">
      <c r="A58" s="9" t="s">
        <v>18</v>
      </c>
      <c r="B58" s="9"/>
      <c r="C58" s="14">
        <f t="shared" ref="C58:O58" si="4">SUM(C7:C57)</f>
        <v>96584.34</v>
      </c>
      <c r="D58" s="14">
        <f t="shared" si="4"/>
        <v>66484.87</v>
      </c>
      <c r="E58" s="14">
        <f t="shared" si="4"/>
        <v>92702.9</v>
      </c>
      <c r="F58" s="14">
        <f t="shared" si="4"/>
        <v>28345</v>
      </c>
      <c r="G58" s="14">
        <f t="shared" si="4"/>
        <v>52639</v>
      </c>
      <c r="H58" s="14">
        <f t="shared" si="4"/>
        <v>86182.88</v>
      </c>
      <c r="I58" s="14">
        <f t="shared" si="4"/>
        <v>267163.34999999998</v>
      </c>
      <c r="J58" s="14">
        <f t="shared" si="4"/>
        <v>144756</v>
      </c>
      <c r="K58" s="14">
        <f t="shared" si="4"/>
        <v>66401.34</v>
      </c>
      <c r="L58" s="14">
        <f t="shared" si="4"/>
        <v>161994</v>
      </c>
      <c r="M58" s="14">
        <f t="shared" si="4"/>
        <v>121411</v>
      </c>
      <c r="N58" s="14">
        <f t="shared" si="4"/>
        <v>54473</v>
      </c>
      <c r="O58" s="14">
        <f t="shared" si="4"/>
        <v>1239137.68</v>
      </c>
    </row>
    <row r="61" spans="1:16">
      <c r="P61" s="10"/>
    </row>
    <row r="66" spans="16:16">
      <c r="P66" s="10"/>
    </row>
  </sheetData>
  <sortState ref="A7:S45">
    <sortCondition ref="A7"/>
  </sortState>
  <pageMargins left="0" right="0" top="0.19685039370078741" bottom="0.19685039370078741" header="0.31496062992125984" footer="0.31496062992125984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 поступлений и расходов ДС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Шевченко О</cp:lastModifiedBy>
  <cp:lastPrinted>2017-11-01T09:01:06Z</cp:lastPrinted>
  <dcterms:created xsi:type="dcterms:W3CDTF">2014-09-17T06:09:59Z</dcterms:created>
  <dcterms:modified xsi:type="dcterms:W3CDTF">2021-04-15T07:20:02Z</dcterms:modified>
</cp:coreProperties>
</file>